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motie\Dropbox\IKS Regulation\SOURCE DATA\"/>
    </mc:Choice>
  </mc:AlternateContent>
  <xr:revisionPtr revIDLastSave="0" documentId="8_{D63662D4-8322-48E7-9BCD-3038634DE6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TASK1-GF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8" i="1" l="1"/>
  <c r="V16" i="1"/>
  <c r="U16" i="1"/>
  <c r="V15" i="1"/>
  <c r="U15" i="1"/>
  <c r="I15" i="1"/>
  <c r="H15" i="1"/>
  <c r="I14" i="1"/>
  <c r="H14" i="1"/>
  <c r="W13" i="1"/>
  <c r="W12" i="1"/>
  <c r="W11" i="1"/>
  <c r="W10" i="1"/>
  <c r="W9" i="1"/>
  <c r="W8" i="1"/>
  <c r="W7" i="1"/>
  <c r="W6" i="1"/>
  <c r="W5" i="1"/>
  <c r="J11" i="1"/>
  <c r="J10" i="1"/>
  <c r="J9" i="1"/>
  <c r="J8" i="1"/>
  <c r="J7" i="1"/>
  <c r="J6" i="1"/>
  <c r="J5" i="1"/>
  <c r="J15" i="1" s="1"/>
  <c r="W16" i="1" l="1"/>
  <c r="J14" i="1"/>
  <c r="W15" i="1"/>
</calcChain>
</file>

<file path=xl/sharedStrings.xml><?xml version="1.0" encoding="utf-8"?>
<sst xmlns="http://schemas.openxmlformats.org/spreadsheetml/2006/main" count="93" uniqueCount="45">
  <si>
    <t>Constructs</t>
  </si>
  <si>
    <t>Date</t>
  </si>
  <si>
    <t>rig</t>
  </si>
  <si>
    <t>Pulse</t>
  </si>
  <si>
    <t>Filename</t>
  </si>
  <si>
    <t>Cap</t>
  </si>
  <si>
    <t>Current(pA)</t>
  </si>
  <si>
    <t>Density(pA/pF)</t>
  </si>
  <si>
    <t>Traces</t>
  </si>
  <si>
    <t>Conment</t>
  </si>
  <si>
    <t>XLZ</t>
  </si>
  <si>
    <t>hTASK1-GFP+Nano control</t>
  </si>
  <si>
    <t>-120 to 30 ramp</t>
  </si>
  <si>
    <t>2018_07_26_0001</t>
  </si>
  <si>
    <t>Control current at 0 mV</t>
  </si>
  <si>
    <t>t2</t>
  </si>
  <si>
    <t>2018_07_26_0002</t>
  </si>
  <si>
    <t>t10</t>
  </si>
  <si>
    <t>2018_07_26_0003</t>
  </si>
  <si>
    <t>t21</t>
  </si>
  <si>
    <t>2018_07_26_0005</t>
  </si>
  <si>
    <t>t9</t>
  </si>
  <si>
    <t>2018_07_26_0007</t>
  </si>
  <si>
    <t>2018_07_26_0009</t>
  </si>
  <si>
    <t>2018_07_26_0011</t>
  </si>
  <si>
    <t>t17</t>
  </si>
  <si>
    <t>2018_07_26_0014</t>
  </si>
  <si>
    <t>t13</t>
  </si>
  <si>
    <t>2018_07_26_0017</t>
  </si>
  <si>
    <t>t1</t>
  </si>
  <si>
    <t>2018_07_26_0019</t>
  </si>
  <si>
    <t>t11</t>
  </si>
  <si>
    <t>2018_07_26_0023</t>
  </si>
  <si>
    <t>t8</t>
  </si>
  <si>
    <t>2018_07_26_0027</t>
  </si>
  <si>
    <t>2018_07_26_0025</t>
  </si>
  <si>
    <t>t16</t>
  </si>
  <si>
    <t>2018_07_26_0029</t>
  </si>
  <si>
    <t>2018_07_26_0030</t>
  </si>
  <si>
    <t>t35</t>
  </si>
  <si>
    <t>2018_07_26_0033</t>
  </si>
  <si>
    <t>Average</t>
  </si>
  <si>
    <t>SEM</t>
  </si>
  <si>
    <r>
      <t>hTASK1-GFP+Nano-PKA-C</t>
    </r>
    <r>
      <rPr>
        <b/>
        <sz val="9"/>
        <color theme="1"/>
        <rFont val="Calibri"/>
        <family val="2"/>
      </rPr>
      <t>α</t>
    </r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</si>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</sst>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ourier New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Courier New"/>
      <family val="3"/>
    </font>
    <font>
      <b/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4" fillId="4" borderId="4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0" fillId="3" borderId="6" xfId="2" applyFont="1" applyBorder="1" applyAlignment="1">
      <alignment horizontal="center" vertical="center" wrapText="1"/>
    </xf>
    <xf numFmtId="0" fontId="0" fillId="3" borderId="6" xfId="2" applyFont="1" applyBorder="1" applyAlignment="1">
      <alignment horizontal="center" vertical="center"/>
    </xf>
    <xf numFmtId="14" fontId="0" fillId="0" borderId="9" xfId="0" applyNumberFormat="1" applyBorder="1"/>
    <xf numFmtId="0" fontId="0" fillId="0" borderId="9" xfId="0" applyBorder="1"/>
    <xf numFmtId="49" fontId="0" fillId="0" borderId="9" xfId="0" applyNumberFormat="1" applyBorder="1"/>
    <xf numFmtId="49" fontId="0" fillId="0" borderId="10" xfId="0" applyNumberForma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2" borderId="2" xfId="1" applyFont="1" applyBorder="1" applyAlignment="1">
      <alignment horizontal="center"/>
    </xf>
    <xf numFmtId="0" fontId="3" fillId="2" borderId="3" xfId="1" applyFont="1" applyBorder="1" applyAlignment="1">
      <alignment horizontal="center"/>
    </xf>
    <xf numFmtId="0" fontId="2" fillId="2" borderId="1" xfId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0" xfId="0" applyFont="1"/>
  </cellXfs>
  <cellStyles count="3">
    <cellStyle name="20% - Accent1" xfId="2" builtinId="30"/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18"/>
  <sheetViews>
    <sheetView tabSelected="1" topLeftCell="F1" workbookViewId="0">
      <selection activeCell="P21" sqref="P21"/>
    </sheetView>
  </sheetViews>
  <sheetFormatPr defaultRowHeight="14.4" x14ac:dyDescent="0.3"/>
  <cols>
    <col min="3" max="3" width="20.33203125" customWidth="1"/>
    <col min="4" max="4" width="9.6640625" bestFit="1" customWidth="1"/>
    <col min="5" max="5" width="4" bestFit="1" customWidth="1"/>
    <col min="6" max="6" width="14.5546875" bestFit="1" customWidth="1"/>
    <col min="7" max="7" width="16.109375" bestFit="1" customWidth="1"/>
    <col min="8" max="9" width="8.44140625" bestFit="1" customWidth="1"/>
    <col min="10" max="10" width="14.6640625" bestFit="1" customWidth="1"/>
    <col min="11" max="11" width="6.5546875" bestFit="1" customWidth="1"/>
    <col min="16" max="16" width="16" customWidth="1"/>
  </cols>
  <sheetData>
    <row r="2" spans="2:25" ht="15" thickBot="1" x14ac:dyDescent="0.35"/>
    <row r="3" spans="2:25" ht="15.6" thickTop="1" thickBot="1" x14ac:dyDescent="0.35">
      <c r="I3" s="11" t="s">
        <v>14</v>
      </c>
      <c r="J3" s="12"/>
      <c r="V3" s="11" t="s">
        <v>14</v>
      </c>
      <c r="W3" s="12"/>
    </row>
    <row r="4" spans="2:25" ht="30" thickTop="1" thickBot="1" x14ac:dyDescent="0.35">
      <c r="B4" s="13" t="s">
        <v>0</v>
      </c>
      <c r="C4" s="13"/>
      <c r="D4" s="1" t="s">
        <v>1</v>
      </c>
      <c r="E4" s="1" t="s">
        <v>2</v>
      </c>
      <c r="F4" s="1" t="s">
        <v>3</v>
      </c>
      <c r="G4" s="1" t="s">
        <v>4</v>
      </c>
      <c r="H4" s="2" t="s">
        <v>5</v>
      </c>
      <c r="I4" s="3" t="s">
        <v>6</v>
      </c>
      <c r="J4" s="4" t="s">
        <v>7</v>
      </c>
      <c r="K4" s="2" t="s">
        <v>8</v>
      </c>
      <c r="L4" s="2" t="s">
        <v>9</v>
      </c>
      <c r="O4" s="13" t="s">
        <v>0</v>
      </c>
      <c r="P4" s="13"/>
      <c r="Q4" s="1" t="s">
        <v>1</v>
      </c>
      <c r="R4" s="1" t="s">
        <v>2</v>
      </c>
      <c r="S4" s="1" t="s">
        <v>3</v>
      </c>
      <c r="T4" s="1" t="s">
        <v>4</v>
      </c>
      <c r="U4" s="2" t="s">
        <v>5</v>
      </c>
      <c r="V4" s="3" t="s">
        <v>6</v>
      </c>
      <c r="W4" s="4" t="s">
        <v>7</v>
      </c>
      <c r="X4" s="2" t="s">
        <v>8</v>
      </c>
      <c r="Y4" s="2" t="s">
        <v>9</v>
      </c>
    </row>
    <row r="5" spans="2:25" ht="15" thickTop="1" x14ac:dyDescent="0.3">
      <c r="B5" s="14" t="s">
        <v>11</v>
      </c>
      <c r="C5" s="15"/>
      <c r="D5" s="5">
        <v>43307</v>
      </c>
      <c r="E5" s="6" t="s">
        <v>10</v>
      </c>
      <c r="F5" s="7" t="s">
        <v>12</v>
      </c>
      <c r="G5" s="7" t="s">
        <v>13</v>
      </c>
      <c r="H5" s="6">
        <v>23</v>
      </c>
      <c r="I5" s="6">
        <v>2623.9</v>
      </c>
      <c r="J5" s="6">
        <f>I5/H5</f>
        <v>114.08260869565218</v>
      </c>
      <c r="K5" s="6" t="s">
        <v>15</v>
      </c>
      <c r="L5" s="6"/>
      <c r="O5" s="14" t="s">
        <v>43</v>
      </c>
      <c r="P5" s="15"/>
      <c r="Q5" s="5">
        <v>43307</v>
      </c>
      <c r="R5" s="6" t="s">
        <v>10</v>
      </c>
      <c r="S5" s="7" t="s">
        <v>12</v>
      </c>
      <c r="T5" s="7" t="s">
        <v>26</v>
      </c>
      <c r="U5" s="6">
        <v>31</v>
      </c>
      <c r="V5" s="6">
        <v>3012.7</v>
      </c>
      <c r="W5" s="6">
        <f>V5/U5</f>
        <v>97.183870967741925</v>
      </c>
      <c r="X5" s="6" t="s">
        <v>27</v>
      </c>
      <c r="Y5" s="6"/>
    </row>
    <row r="6" spans="2:25" x14ac:dyDescent="0.3">
      <c r="B6" s="9"/>
      <c r="C6" s="10"/>
      <c r="D6" s="5">
        <v>43307</v>
      </c>
      <c r="E6" s="6" t="s">
        <v>10</v>
      </c>
      <c r="F6" s="7" t="s">
        <v>12</v>
      </c>
      <c r="G6" s="7" t="s">
        <v>16</v>
      </c>
      <c r="H6" s="6">
        <v>25</v>
      </c>
      <c r="I6" s="6">
        <v>2207</v>
      </c>
      <c r="J6" s="6">
        <f>I6/H6</f>
        <v>88.28</v>
      </c>
      <c r="K6" s="6" t="s">
        <v>17</v>
      </c>
      <c r="L6" s="6"/>
      <c r="O6" s="9"/>
      <c r="P6" s="10"/>
      <c r="Q6" s="5">
        <v>43307</v>
      </c>
      <c r="R6" s="6" t="s">
        <v>10</v>
      </c>
      <c r="S6" s="7" t="s">
        <v>12</v>
      </c>
      <c r="T6" s="7" t="s">
        <v>28</v>
      </c>
      <c r="U6" s="6">
        <v>41</v>
      </c>
      <c r="V6" s="6">
        <v>4555.1000000000004</v>
      </c>
      <c r="W6" s="6">
        <f>V6/U6</f>
        <v>111.10000000000001</v>
      </c>
      <c r="X6" s="6" t="s">
        <v>29</v>
      </c>
      <c r="Y6" s="6"/>
    </row>
    <row r="7" spans="2:25" x14ac:dyDescent="0.3">
      <c r="B7" s="9"/>
      <c r="C7" s="10"/>
      <c r="D7" s="5">
        <v>43307</v>
      </c>
      <c r="E7" s="6" t="s">
        <v>10</v>
      </c>
      <c r="F7" s="7" t="s">
        <v>12</v>
      </c>
      <c r="G7" s="7" t="s">
        <v>18</v>
      </c>
      <c r="H7" s="6">
        <v>18</v>
      </c>
      <c r="I7" s="6">
        <v>2329.6999999999998</v>
      </c>
      <c r="J7" s="6">
        <f t="shared" ref="J7:J11" si="0">I7/H7</f>
        <v>129.42777777777778</v>
      </c>
      <c r="K7" s="6" t="s">
        <v>19</v>
      </c>
      <c r="L7" s="6"/>
      <c r="O7" s="9"/>
      <c r="P7" s="10"/>
      <c r="Q7" s="5">
        <v>43307</v>
      </c>
      <c r="R7" s="6" t="s">
        <v>10</v>
      </c>
      <c r="S7" s="7" t="s">
        <v>12</v>
      </c>
      <c r="T7" s="7" t="s">
        <v>30</v>
      </c>
      <c r="U7" s="6">
        <v>16</v>
      </c>
      <c r="V7" s="6">
        <v>1814</v>
      </c>
      <c r="W7" s="6">
        <f t="shared" ref="W7:W13" si="1">V7/U7</f>
        <v>113.375</v>
      </c>
      <c r="X7" s="6" t="s">
        <v>31</v>
      </c>
      <c r="Y7" s="6"/>
    </row>
    <row r="8" spans="2:25" x14ac:dyDescent="0.3">
      <c r="B8" s="9"/>
      <c r="C8" s="10"/>
      <c r="D8" s="5">
        <v>43307</v>
      </c>
      <c r="E8" s="6" t="s">
        <v>10</v>
      </c>
      <c r="F8" s="7" t="s">
        <v>12</v>
      </c>
      <c r="G8" s="7" t="s">
        <v>20</v>
      </c>
      <c r="H8" s="6">
        <v>24</v>
      </c>
      <c r="I8" s="6">
        <v>2635.5</v>
      </c>
      <c r="J8" s="6">
        <f t="shared" si="0"/>
        <v>109.8125</v>
      </c>
      <c r="K8" s="6" t="s">
        <v>21</v>
      </c>
      <c r="L8" s="6"/>
      <c r="O8" s="9"/>
      <c r="P8" s="10"/>
      <c r="Q8" s="5">
        <v>43307</v>
      </c>
      <c r="R8" s="6" t="s">
        <v>10</v>
      </c>
      <c r="S8" s="7" t="s">
        <v>12</v>
      </c>
      <c r="T8" s="7" t="s">
        <v>32</v>
      </c>
      <c r="U8" s="6">
        <v>34</v>
      </c>
      <c r="V8" s="6">
        <v>1186.5</v>
      </c>
      <c r="W8" s="6">
        <f t="shared" si="1"/>
        <v>34.897058823529413</v>
      </c>
      <c r="X8" s="6" t="s">
        <v>33</v>
      </c>
      <c r="Y8" s="6"/>
    </row>
    <row r="9" spans="2:25" x14ac:dyDescent="0.3">
      <c r="B9" s="9"/>
      <c r="C9" s="10"/>
      <c r="D9" s="5">
        <v>43307</v>
      </c>
      <c r="E9" s="6" t="s">
        <v>10</v>
      </c>
      <c r="F9" s="7" t="s">
        <v>12</v>
      </c>
      <c r="G9" s="7" t="s">
        <v>22</v>
      </c>
      <c r="H9" s="6">
        <v>25</v>
      </c>
      <c r="I9" s="6">
        <v>2170</v>
      </c>
      <c r="J9" s="6">
        <f t="shared" si="0"/>
        <v>86.8</v>
      </c>
      <c r="K9" s="6" t="s">
        <v>21</v>
      </c>
      <c r="L9" s="6"/>
      <c r="O9" s="9"/>
      <c r="P9" s="10"/>
      <c r="Q9" s="5">
        <v>43307</v>
      </c>
      <c r="R9" s="6" t="s">
        <v>10</v>
      </c>
      <c r="S9" s="7" t="s">
        <v>12</v>
      </c>
      <c r="T9" s="7" t="s">
        <v>35</v>
      </c>
      <c r="U9" s="6">
        <v>17</v>
      </c>
      <c r="V9" s="6">
        <v>1155.4000000000001</v>
      </c>
      <c r="W9" s="6">
        <f t="shared" si="1"/>
        <v>67.964705882352945</v>
      </c>
      <c r="X9" s="6" t="s">
        <v>31</v>
      </c>
      <c r="Y9" s="6"/>
    </row>
    <row r="10" spans="2:25" x14ac:dyDescent="0.3">
      <c r="B10" s="9"/>
      <c r="C10" s="10"/>
      <c r="D10" s="5">
        <v>43307</v>
      </c>
      <c r="E10" s="6" t="s">
        <v>10</v>
      </c>
      <c r="F10" s="7" t="s">
        <v>12</v>
      </c>
      <c r="G10" s="7" t="s">
        <v>23</v>
      </c>
      <c r="H10" s="6">
        <v>30</v>
      </c>
      <c r="I10" s="6">
        <v>4114.3999999999996</v>
      </c>
      <c r="J10" s="6">
        <f t="shared" si="0"/>
        <v>137.14666666666665</v>
      </c>
      <c r="K10" s="6" t="s">
        <v>21</v>
      </c>
      <c r="L10" s="6"/>
      <c r="O10" s="9"/>
      <c r="P10" s="10"/>
      <c r="Q10" s="5">
        <v>43307</v>
      </c>
      <c r="R10" s="6" t="s">
        <v>10</v>
      </c>
      <c r="S10" s="7" t="s">
        <v>12</v>
      </c>
      <c r="T10" s="7" t="s">
        <v>34</v>
      </c>
      <c r="U10" s="6">
        <v>45</v>
      </c>
      <c r="V10" s="6">
        <v>8900.7999999999993</v>
      </c>
      <c r="W10" s="6">
        <f t="shared" si="1"/>
        <v>197.79555555555555</v>
      </c>
      <c r="X10" s="6" t="s">
        <v>36</v>
      </c>
      <c r="Y10" s="6"/>
    </row>
    <row r="11" spans="2:25" x14ac:dyDescent="0.3">
      <c r="B11" s="9"/>
      <c r="C11" s="10"/>
      <c r="D11" s="5">
        <v>43307</v>
      </c>
      <c r="E11" s="6" t="s">
        <v>10</v>
      </c>
      <c r="F11" s="7" t="s">
        <v>12</v>
      </c>
      <c r="G11" s="7" t="s">
        <v>24</v>
      </c>
      <c r="H11" s="6">
        <v>34</v>
      </c>
      <c r="I11" s="6">
        <v>2186.9</v>
      </c>
      <c r="J11" s="6">
        <f t="shared" si="0"/>
        <v>64.320588235294125</v>
      </c>
      <c r="K11" s="6" t="s">
        <v>25</v>
      </c>
      <c r="L11" s="6"/>
      <c r="O11" s="9"/>
      <c r="P11" s="10"/>
      <c r="Q11" s="5">
        <v>43307</v>
      </c>
      <c r="R11" s="6" t="s">
        <v>10</v>
      </c>
      <c r="S11" s="7" t="s">
        <v>12</v>
      </c>
      <c r="T11" s="7" t="s">
        <v>37</v>
      </c>
      <c r="U11" s="6">
        <v>52</v>
      </c>
      <c r="V11" s="6">
        <v>6692.5</v>
      </c>
      <c r="W11" s="6">
        <f t="shared" si="1"/>
        <v>128.70192307692307</v>
      </c>
      <c r="X11" s="6" t="s">
        <v>33</v>
      </c>
      <c r="Y11" s="6"/>
    </row>
    <row r="12" spans="2:25" x14ac:dyDescent="0.3">
      <c r="B12" s="9"/>
      <c r="C12" s="10"/>
      <c r="D12" s="5"/>
      <c r="E12" s="6"/>
      <c r="F12" s="7"/>
      <c r="H12" s="6"/>
      <c r="I12" s="6"/>
      <c r="J12" s="6"/>
      <c r="K12" s="6"/>
      <c r="L12" s="6"/>
      <c r="O12" s="9"/>
      <c r="P12" s="10"/>
      <c r="Q12" s="5">
        <v>43307</v>
      </c>
      <c r="R12" s="6" t="s">
        <v>10</v>
      </c>
      <c r="S12" s="7" t="s">
        <v>12</v>
      </c>
      <c r="T12" s="7" t="s">
        <v>38</v>
      </c>
      <c r="U12" s="6">
        <v>32</v>
      </c>
      <c r="V12" s="6">
        <v>4524.5</v>
      </c>
      <c r="W12" s="6">
        <f t="shared" si="1"/>
        <v>141.390625</v>
      </c>
      <c r="X12" s="6" t="s">
        <v>39</v>
      </c>
      <c r="Y12" s="6"/>
    </row>
    <row r="13" spans="2:25" x14ac:dyDescent="0.3">
      <c r="B13" s="9"/>
      <c r="C13" s="10"/>
      <c r="D13" s="5"/>
      <c r="E13" s="6"/>
      <c r="F13" s="7"/>
      <c r="G13" s="6"/>
      <c r="H13" s="6"/>
      <c r="I13" s="6"/>
      <c r="J13" s="6"/>
      <c r="K13" s="6"/>
      <c r="L13" s="6"/>
      <c r="O13" s="9"/>
      <c r="P13" s="10"/>
      <c r="Q13" s="5">
        <v>43307</v>
      </c>
      <c r="R13" s="6" t="s">
        <v>10</v>
      </c>
      <c r="S13" s="7" t="s">
        <v>12</v>
      </c>
      <c r="T13" s="7" t="s">
        <v>40</v>
      </c>
      <c r="U13" s="6">
        <v>15.8</v>
      </c>
      <c r="V13" s="6">
        <v>3604.7</v>
      </c>
      <c r="W13" s="6">
        <f t="shared" si="1"/>
        <v>228.14556962025316</v>
      </c>
      <c r="X13" s="6" t="s">
        <v>17</v>
      </c>
      <c r="Y13" s="6"/>
    </row>
    <row r="14" spans="2:25" x14ac:dyDescent="0.3">
      <c r="G14" s="8" t="s">
        <v>41</v>
      </c>
      <c r="H14">
        <f>AVERAGE(H5:H11)</f>
        <v>25.571428571428573</v>
      </c>
      <c r="I14">
        <f t="shared" ref="I14:J14" si="2">AVERAGE(I5:I11)</f>
        <v>2609.6285714285709</v>
      </c>
      <c r="J14" s="16">
        <f t="shared" si="2"/>
        <v>104.26716305362724</v>
      </c>
      <c r="O14" s="9"/>
      <c r="P14" s="10"/>
      <c r="Q14" s="5"/>
      <c r="R14" s="6"/>
      <c r="S14" s="7"/>
      <c r="T14" s="6"/>
      <c r="U14" s="6"/>
      <c r="V14" s="6"/>
      <c r="W14" s="6"/>
      <c r="X14" s="6"/>
      <c r="Y14" s="6"/>
    </row>
    <row r="15" spans="2:25" x14ac:dyDescent="0.3">
      <c r="G15" s="8" t="s">
        <v>42</v>
      </c>
      <c r="H15">
        <f>STDEV(H5:H11)/SQRT(7)</f>
        <v>1.9378085666072169</v>
      </c>
      <c r="I15">
        <f t="shared" ref="I15:J15" si="3">STDEV(I5:I11)/SQRT(7)</f>
        <v>261.75472680890186</v>
      </c>
      <c r="J15" s="16">
        <f t="shared" si="3"/>
        <v>9.7561116784975948</v>
      </c>
      <c r="T15" s="8" t="s">
        <v>41</v>
      </c>
      <c r="U15">
        <f>AVERAGE(U5:U13)</f>
        <v>31.533333333333335</v>
      </c>
      <c r="V15">
        <f t="shared" ref="V15:W15" si="4">AVERAGE(V5:V13)</f>
        <v>3938.4666666666662</v>
      </c>
      <c r="W15" s="16">
        <f t="shared" si="4"/>
        <v>124.50603432515067</v>
      </c>
    </row>
    <row r="16" spans="2:25" x14ac:dyDescent="0.3">
      <c r="T16" s="8" t="s">
        <v>42</v>
      </c>
      <c r="U16">
        <f>STDEV(U5:U13)/SQRT(9)</f>
        <v>4.4040385506436648</v>
      </c>
      <c r="V16">
        <f t="shared" ref="V16:W16" si="5">STDEV(V5:V13)/SQRT(9)</f>
        <v>863.88742498982799</v>
      </c>
      <c r="W16" s="16">
        <f t="shared" si="5"/>
        <v>19.96246988711686</v>
      </c>
    </row>
    <row r="18" spans="21:22" x14ac:dyDescent="0.3">
      <c r="U18" t="s">
        <v>44</v>
      </c>
      <c r="V18" s="16">
        <f>TTEST(J5:J11, W5:W13, 2,3)</f>
        <v>0.3811977117569455</v>
      </c>
    </row>
  </sheetData>
  <mergeCells count="23">
    <mergeCell ref="B8:C8"/>
    <mergeCell ref="I3:J3"/>
    <mergeCell ref="B4:C4"/>
    <mergeCell ref="B5:C5"/>
    <mergeCell ref="B6:C6"/>
    <mergeCell ref="B7:C7"/>
    <mergeCell ref="V3:W3"/>
    <mergeCell ref="O4:P4"/>
    <mergeCell ref="O5:P5"/>
    <mergeCell ref="B9:C9"/>
    <mergeCell ref="B10:C10"/>
    <mergeCell ref="B11:C11"/>
    <mergeCell ref="B12:C12"/>
    <mergeCell ref="B13:C13"/>
    <mergeCell ref="O12:P12"/>
    <mergeCell ref="O13:P13"/>
    <mergeCell ref="O14:P14"/>
    <mergeCell ref="O6:P6"/>
    <mergeCell ref="O7:P7"/>
    <mergeCell ref="O8:P8"/>
    <mergeCell ref="O9:P9"/>
    <mergeCell ref="O10:P10"/>
    <mergeCell ref="O11:P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hTASK1-GFP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Henry Colecraft</cp:lastModifiedBy>
  <dcterms:created xsi:type="dcterms:W3CDTF">2018-07-30T00:24:46Z</dcterms:created>
  <dcterms:modified xsi:type="dcterms:W3CDTF">2022-10-14T02:32:02Z</dcterms:modified>
</cp:coreProperties>
</file>